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axishealthsystem.sharepoint.com/sites/MarketingTeam/Shared Documents/Marketing/FY25/Programs - Services - Locations  FY25/Programs - FY25/Sliding Fee Discount Program/Application - Sliding-Fee Discount Program/"/>
    </mc:Choice>
  </mc:AlternateContent>
  <xr:revisionPtr revIDLastSave="0" documentId="8_{EA53123F-5544-4DDB-A309-2375709D116E}" xr6:coauthVersionLast="47" xr6:coauthVersionMax="47" xr10:uidLastSave="{00000000-0000-0000-0000-000000000000}"/>
  <bookViews>
    <workbookView xWindow="25080" yWindow="-120" windowWidth="25440" windowHeight="15270" xr2:uid="{7ABEC33B-9179-41FD-9A2B-95D9C1355533}"/>
  </bookViews>
  <sheets>
    <sheet name="SFDS Application" sheetId="1" r:id="rId1"/>
    <sheet name="Sheet1" sheetId="2" r:id="rId2"/>
  </sheets>
  <definedNames>
    <definedName name="_xlnm.Print_Area" localSheetId="0">'SFDS Application'!$A$1:$H$53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" i="1" l="1"/>
  <c r="H14" i="1"/>
  <c r="H42" i="1"/>
  <c r="D42" i="1"/>
  <c r="H1" i="1"/>
  <c r="C44" i="1" s="1"/>
  <c r="D44" i="1" s="1"/>
  <c r="H18" i="1"/>
  <c r="G18" i="1"/>
  <c r="H17" i="1"/>
  <c r="G17" i="1"/>
  <c r="H16" i="1"/>
  <c r="G16" i="1"/>
  <c r="G15" i="1"/>
  <c r="G14" i="1"/>
  <c r="G19" i="1" l="1"/>
  <c r="G44" i="1"/>
  <c r="H44" i="1" s="1"/>
  <c r="H19" i="1"/>
  <c r="H41" i="1" l="1"/>
  <c r="D41" i="1"/>
  <c r="R30" i="1" l="1"/>
  <c r="Q30" i="1"/>
  <c r="P30" i="1"/>
  <c r="O30" i="1"/>
  <c r="N30" i="1"/>
  <c r="M30" i="1"/>
  <c r="R29" i="1"/>
  <c r="Q29" i="1"/>
  <c r="P29" i="1"/>
  <c r="O29" i="1"/>
  <c r="N29" i="1"/>
  <c r="M29" i="1"/>
  <c r="R28" i="1"/>
  <c r="Q28" i="1"/>
  <c r="P28" i="1"/>
  <c r="O28" i="1"/>
  <c r="N28" i="1"/>
  <c r="M28" i="1"/>
  <c r="R27" i="1"/>
  <c r="Q27" i="1"/>
  <c r="P27" i="1"/>
  <c r="O27" i="1"/>
  <c r="N27" i="1"/>
  <c r="M27" i="1"/>
  <c r="R26" i="1"/>
  <c r="Q26" i="1"/>
  <c r="P26" i="1"/>
  <c r="O26" i="1"/>
  <c r="N26" i="1"/>
  <c r="M26" i="1"/>
  <c r="R25" i="1"/>
  <c r="Q25" i="1"/>
  <c r="P25" i="1"/>
  <c r="O25" i="1"/>
  <c r="N25" i="1"/>
  <c r="M25" i="1"/>
  <c r="R24" i="1"/>
  <c r="Q24" i="1"/>
  <c r="P24" i="1"/>
  <c r="O24" i="1"/>
  <c r="N24" i="1"/>
  <c r="M24" i="1"/>
  <c r="R23" i="1"/>
  <c r="Q23" i="1"/>
  <c r="P23" i="1"/>
  <c r="O23" i="1"/>
  <c r="N23" i="1"/>
  <c r="M23" i="1"/>
</calcChain>
</file>

<file path=xl/sharedStrings.xml><?xml version="1.0" encoding="utf-8"?>
<sst xmlns="http://schemas.openxmlformats.org/spreadsheetml/2006/main" count="179" uniqueCount="165">
  <si>
    <t>SLIDING FEE APPLICATION</t>
  </si>
  <si>
    <t>Date:</t>
  </si>
  <si>
    <t>FAMILY SIZE</t>
  </si>
  <si>
    <t>Single</t>
  </si>
  <si>
    <t>Self</t>
  </si>
  <si>
    <t>Yes</t>
  </si>
  <si>
    <t>Name</t>
  </si>
  <si>
    <t>Axis patient</t>
  </si>
  <si>
    <t>DOB</t>
  </si>
  <si>
    <t>Marital Status</t>
  </si>
  <si>
    <t>Relationship</t>
  </si>
  <si>
    <t>Married</t>
  </si>
  <si>
    <t>Spouse/Partner</t>
  </si>
  <si>
    <t>No</t>
  </si>
  <si>
    <t>Widowed</t>
  </si>
  <si>
    <t>Child</t>
  </si>
  <si>
    <t>Maybe</t>
  </si>
  <si>
    <t>Divorced</t>
  </si>
  <si>
    <t>Stepchild</t>
  </si>
  <si>
    <t>Separated</t>
  </si>
  <si>
    <t>Guardian</t>
  </si>
  <si>
    <t>Other</t>
  </si>
  <si>
    <t>FAMILY INCOME</t>
  </si>
  <si>
    <t>Income Provided</t>
  </si>
  <si>
    <t>Monthly</t>
  </si>
  <si>
    <t>Annual</t>
  </si>
  <si>
    <t>WEEKLY GROSS INCOME</t>
  </si>
  <si>
    <t>BI-WEEKLY GROSS INCOME</t>
  </si>
  <si>
    <t>SEMI-MONTHLY GROSS INCOME</t>
  </si>
  <si>
    <t>MONTHLY GROSS INCOME</t>
  </si>
  <si>
    <t>ANNUAL GROSS INCOME</t>
  </si>
  <si>
    <t>Total Gross Income</t>
  </si>
  <si>
    <t>LEVEL 1</t>
  </si>
  <si>
    <t>LEVEL 2</t>
  </si>
  <si>
    <t>LEVEL 3</t>
  </si>
  <si>
    <t>LEVEL 4</t>
  </si>
  <si>
    <t>LEVEL 5</t>
  </si>
  <si>
    <t>LEVEL 6</t>
  </si>
  <si>
    <t>LEVEL 7</t>
  </si>
  <si>
    <t>A</t>
  </si>
  <si>
    <t>B</t>
  </si>
  <si>
    <t>C</t>
  </si>
  <si>
    <t>D</t>
  </si>
  <si>
    <t>E</t>
  </si>
  <si>
    <t>F</t>
  </si>
  <si>
    <t>G</t>
  </si>
  <si>
    <r>
      <rPr>
        <b/>
        <sz val="11"/>
        <rFont val="Calibri"/>
        <family val="2"/>
      </rPr>
      <t>Number in
Household</t>
    </r>
  </si>
  <si>
    <r>
      <rPr>
        <b/>
        <sz val="11"/>
        <rFont val="Calibri"/>
        <family val="2"/>
      </rPr>
      <t>Under 100%
FPL</t>
    </r>
  </si>
  <si>
    <t>101% - 125%
FPL</t>
  </si>
  <si>
    <t>126% - 150%
FPL</t>
  </si>
  <si>
    <t>151% - 175%
FPL</t>
  </si>
  <si>
    <t>176% - 200%
FPL</t>
  </si>
  <si>
    <t>200%-250%
FPL</t>
  </si>
  <si>
    <t>250%-300%
FPL</t>
  </si>
  <si>
    <t>$0 - $15,650</t>
  </si>
  <si>
    <t>$15,651 - $19,563</t>
  </si>
  <si>
    <t>$19,564 - $23,475</t>
  </si>
  <si>
    <t>$23,476 - $27,388</t>
  </si>
  <si>
    <t>$27,389 - $31,300</t>
  </si>
  <si>
    <t>$31,301 - $39,125</t>
  </si>
  <si>
    <t>$39,126 - $46,950</t>
  </si>
  <si>
    <t>$0 - $21,150</t>
  </si>
  <si>
    <t>$21,151 - $26,438</t>
  </si>
  <si>
    <t>$26,439 - $31,725</t>
  </si>
  <si>
    <t>$31,726 - $37,013</t>
  </si>
  <si>
    <t>$37,014 - $42,300</t>
  </si>
  <si>
    <t>$42,301 - $52,875</t>
  </si>
  <si>
    <t>$52,876 - $63,450</t>
  </si>
  <si>
    <t>$0 - $26,650</t>
  </si>
  <si>
    <t>$26,651 - $33,313</t>
  </si>
  <si>
    <t>$33,314 - $39,975</t>
  </si>
  <si>
    <t>$39,976 - $46,638</t>
  </si>
  <si>
    <t>$46,639 - $53,300</t>
  </si>
  <si>
    <t>$53,301 - $66,625</t>
  </si>
  <si>
    <t>$66,626 - $79,950</t>
  </si>
  <si>
    <t>$0 - $32,150</t>
  </si>
  <si>
    <t>$32,151 - $40,188</t>
  </si>
  <si>
    <t>$40,189 - $48,225</t>
  </si>
  <si>
    <t>$48,226 - $56,263</t>
  </si>
  <si>
    <t>$56,264 - $64,300</t>
  </si>
  <si>
    <t>$64,301 - $80,375</t>
  </si>
  <si>
    <t>$80,376 - $96,450</t>
  </si>
  <si>
    <t>$0 - $37,650</t>
  </si>
  <si>
    <t>$37,651 - $47,063</t>
  </si>
  <si>
    <t>$47,064 - $56,475</t>
  </si>
  <si>
    <t>$56,476 - $65,888</t>
  </si>
  <si>
    <t>$65,889 - $75,300</t>
  </si>
  <si>
    <t>$75,301 - $94,125</t>
  </si>
  <si>
    <t>$94,126 - $112,950</t>
  </si>
  <si>
    <t>$0 - $43,150</t>
  </si>
  <si>
    <t>$43,151 - $53,938</t>
  </si>
  <si>
    <t>$53,939 - $64,725</t>
  </si>
  <si>
    <t>$64,726 - $75,513</t>
  </si>
  <si>
    <t>$75,514 - $86,300</t>
  </si>
  <si>
    <t>$86,301 - $107,875</t>
  </si>
  <si>
    <t>$107,876 - $129,450</t>
  </si>
  <si>
    <t>$0 - $48,650</t>
  </si>
  <si>
    <t>$48,651 - $60,813</t>
  </si>
  <si>
    <t>$60,814 - $72,975</t>
  </si>
  <si>
    <t>$72,976 - $85,138</t>
  </si>
  <si>
    <t>$85,139 - $97,300</t>
  </si>
  <si>
    <t>$97,301-$121,625</t>
  </si>
  <si>
    <t>$121,626 - $145,950</t>
  </si>
  <si>
    <t>$0 - $54,150</t>
  </si>
  <si>
    <t>$54,151 - $67,688</t>
  </si>
  <si>
    <t>$67,689 - $81,225</t>
  </si>
  <si>
    <t>$81,226 - $94,763</t>
  </si>
  <si>
    <t>$94,764 - $108,300</t>
  </si>
  <si>
    <t>$108,301 - $135,375</t>
  </si>
  <si>
    <t>$135,376 - $162,450</t>
  </si>
  <si>
    <t>For each additional person add</t>
  </si>
  <si>
    <t>$5,500 to annual income</t>
  </si>
  <si>
    <t>$ 6,875 to annual income</t>
  </si>
  <si>
    <t>$8,250 to annual income</t>
  </si>
  <si>
    <t>$9,625 to annual income</t>
  </si>
  <si>
    <t>$11,000 to annual income</t>
  </si>
  <si>
    <t>$13,750 to annual income</t>
  </si>
  <si>
    <t>$16,500 to annual income</t>
  </si>
  <si>
    <t>Primary Care &amp; Psychiatry</t>
  </si>
  <si>
    <t>100% discount
Nominal Fee of $15</t>
  </si>
  <si>
    <t>Supplies &amp; Devices will be provided at AAC + $10 admin fee</t>
  </si>
  <si>
    <t>Behavioral Health</t>
  </si>
  <si>
    <t>100% discount
Nominal Fee of $5</t>
  </si>
  <si>
    <t>Oral Health</t>
  </si>
  <si>
    <t>100% discount
Refer to Nominal Fee schedule (attached)</t>
  </si>
  <si>
    <t>60% discount</t>
  </si>
  <si>
    <t>50% discount</t>
  </si>
  <si>
    <t>40% discount</t>
  </si>
  <si>
    <t>30% discount</t>
  </si>
  <si>
    <t>20% discount</t>
  </si>
  <si>
    <t>10% discount</t>
  </si>
  <si>
    <t>Lab Services</t>
  </si>
  <si>
    <t>100% discount</t>
  </si>
  <si>
    <t>$7 per lab</t>
  </si>
  <si>
    <t>$8 per lab</t>
  </si>
  <si>
    <t>$9 per lab</t>
  </si>
  <si>
    <t>$10 per lab</t>
  </si>
  <si>
    <t>$11 per lab</t>
  </si>
  <si>
    <t>$12 per lab</t>
  </si>
  <si>
    <t>Pharmacy</t>
  </si>
  <si>
    <t>AAC+ $4</t>
  </si>
  <si>
    <t>AAC + $5</t>
  </si>
  <si>
    <t>AAC + $6</t>
  </si>
  <si>
    <t>AAC +$7</t>
  </si>
  <si>
    <t>AAC +$8</t>
  </si>
  <si>
    <t>AAC +$9</t>
  </si>
  <si>
    <t>AAC +$10</t>
  </si>
  <si>
    <t>Title X (DIH &amp; PSIH only)</t>
  </si>
  <si>
    <t>Supplies &amp; Devices are no charge for Patients that qualify for the Title X program</t>
  </si>
  <si>
    <t>Estimated Income:</t>
  </si>
  <si>
    <t>Gross income:</t>
  </si>
  <si>
    <t>Family Size</t>
  </si>
  <si>
    <t>Effective Date:</t>
  </si>
  <si>
    <t>Begin</t>
  </si>
  <si>
    <t>End</t>
  </si>
  <si>
    <t>Slide Category:</t>
  </si>
  <si>
    <t>Application Denied:</t>
  </si>
  <si>
    <r>
      <rPr>
        <b/>
        <sz val="11"/>
        <rFont val="Calibri"/>
        <family val="2"/>
      </rPr>
      <t xml:space="preserve">** DOCUMENTATION MUST BE PROVIDED PRIOR TO YOUR NEXT VISIT***
</t>
    </r>
    <r>
      <rPr>
        <sz val="11"/>
        <rFont val="Calibri"/>
        <family val="2"/>
      </rPr>
      <t>If documentation is not provided within 2 weeks you will become responsible for 100% of all charges</t>
    </r>
  </si>
  <si>
    <t>I have read &amp; understand the SFDP and agree to comply. By signing this application, I authorize AHS to confirm my income &amp; family size, I verify that all information is true and correct. I understand that providing false information will result in all discounts being revoked.</t>
  </si>
  <si>
    <t>PATIENT SIGNATURE</t>
  </si>
  <si>
    <t>DATE</t>
  </si>
  <si>
    <t>Axis REPRESENTATIVE</t>
  </si>
  <si>
    <t xml:space="preserve">DATE
</t>
  </si>
  <si>
    <t>Definitions:
AHS - Axis Health System          AAC - Average Acquisition Cost          FPL - Federal Poverty Level</t>
  </si>
  <si>
    <t>FORM UPDATED 3/1/2025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</si>
</sst>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mm/d/yyyy;@"/>
    <numFmt numFmtId="165" formatCode="\$0.00"/>
    <numFmt numFmtId="166" formatCode="\$0"/>
  </numFmts>
  <fonts count="11" x14ac:knownFonts="1">
    <font>
      <sz val="11"/>
      <color theme="1"/>
      <name val="Aptos Narrow"/>
      <family val="2"/>
      <scheme val="minor"/>
    </font>
    <font>
      <sz val="10"/>
      <color rgb="FF000000"/>
      <name val="Times New Roman"/>
      <family val="1"/>
    </font>
    <font>
      <sz val="11"/>
      <color rgb="FF000000"/>
      <name val="Calibri"/>
      <family val="2"/>
    </font>
    <font>
      <b/>
      <sz val="24"/>
      <name val="Calibri"/>
      <family val="2"/>
    </font>
    <font>
      <sz val="11"/>
      <name val="Calibri"/>
      <family val="2"/>
    </font>
    <font>
      <sz val="10"/>
      <color rgb="FF000000"/>
      <name val="Calibri"/>
      <family val="2"/>
    </font>
    <font>
      <b/>
      <sz val="11"/>
      <name val="Calibri"/>
      <family val="2"/>
    </font>
    <font>
      <sz val="10"/>
      <color rgb="FFFF0000"/>
      <name val="Calibri"/>
      <family val="2"/>
    </font>
    <font>
      <b/>
      <sz val="11"/>
      <color rgb="FF000000"/>
      <name val="Calibri"/>
      <family val="2"/>
    </font>
    <font>
      <b/>
      <sz val="10"/>
      <name val="Calibri"/>
      <family val="2"/>
    </font>
    <font>
      <sz val="11"/>
      <color theme="1"/>
      <name val="Aptos Narrow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C5D9F0"/>
      </patternFill>
    </fill>
    <fill>
      <patternFill patternType="solid">
        <fgColor rgb="FFFFFF66"/>
        <bgColor indexed="64"/>
      </patternFill>
    </fill>
    <fill>
      <patternFill patternType="solid">
        <fgColor rgb="FFD9D9D9"/>
      </patternFill>
    </fill>
    <fill>
      <patternFill patternType="solid">
        <fgColor rgb="FFDCE6F0"/>
      </patternFill>
    </fill>
    <fill>
      <patternFill patternType="solid">
        <fgColor rgb="FFFBD4B4"/>
      </patternFill>
    </fill>
    <fill>
      <patternFill patternType="solid">
        <fgColor rgb="FFFAD4B4"/>
      </patternFill>
    </fill>
    <fill>
      <patternFill patternType="solid">
        <fgColor rgb="FFEBF0D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CE9D9"/>
      </patternFill>
    </fill>
    <fill>
      <patternFill patternType="solid">
        <fgColor rgb="FFDA9593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154">
    <xf numFmtId="0" fontId="0" fillId="0" borderId="0" xfId="0"/>
    <xf numFmtId="0" fontId="4" fillId="2" borderId="5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top"/>
    </xf>
    <xf numFmtId="0" fontId="6" fillId="0" borderId="11" xfId="1" applyFont="1" applyBorder="1" applyAlignment="1">
      <alignment horizontal="center" vertical="top" wrapText="1"/>
    </xf>
    <xf numFmtId="0" fontId="6" fillId="0" borderId="13" xfId="1" applyFont="1" applyBorder="1" applyAlignment="1">
      <alignment horizontal="center" vertical="top" wrapText="1"/>
    </xf>
    <xf numFmtId="0" fontId="6" fillId="4" borderId="11" xfId="1" applyFont="1" applyFill="1" applyBorder="1" applyAlignment="1">
      <alignment horizontal="center" vertical="top" wrapText="1"/>
    </xf>
    <xf numFmtId="0" fontId="6" fillId="4" borderId="13" xfId="1" applyFont="1" applyFill="1" applyBorder="1" applyAlignment="1">
      <alignment horizontal="center" vertical="top" wrapText="1"/>
    </xf>
    <xf numFmtId="0" fontId="6" fillId="7" borderId="11" xfId="1" applyFont="1" applyFill="1" applyBorder="1" applyAlignment="1">
      <alignment horizontal="center" vertical="top" wrapText="1"/>
    </xf>
    <xf numFmtId="0" fontId="6" fillId="7" borderId="13" xfId="1" applyFont="1" applyFill="1" applyBorder="1" applyAlignment="1">
      <alignment horizontal="center" vertical="top" wrapText="1"/>
    </xf>
    <xf numFmtId="0" fontId="4" fillId="0" borderId="16" xfId="1" applyFont="1" applyBorder="1" applyAlignment="1">
      <alignment horizontal="left" vertical="top" wrapText="1" indent="1"/>
    </xf>
    <xf numFmtId="0" fontId="4" fillId="3" borderId="11" xfId="1" applyFont="1" applyFill="1" applyBorder="1" applyAlignment="1">
      <alignment horizontal="center" vertical="top" wrapText="1"/>
    </xf>
    <xf numFmtId="0" fontId="6" fillId="3" borderId="11" xfId="1" applyFont="1" applyFill="1" applyBorder="1" applyAlignment="1">
      <alignment horizontal="center" vertical="top" wrapText="1"/>
    </xf>
    <xf numFmtId="0" fontId="6" fillId="3" borderId="13" xfId="1" applyFont="1" applyFill="1" applyBorder="1" applyAlignment="1">
      <alignment horizontal="center" vertical="top" wrapText="1"/>
    </xf>
    <xf numFmtId="0" fontId="7" fillId="0" borderId="0" xfId="1" applyFont="1" applyAlignment="1">
      <alignment horizontal="left" vertical="top"/>
    </xf>
    <xf numFmtId="9" fontId="5" fillId="0" borderId="0" xfId="1" applyNumberFormat="1" applyFont="1" applyAlignment="1">
      <alignment horizontal="left" vertical="top"/>
    </xf>
    <xf numFmtId="1" fontId="8" fillId="0" borderId="16" xfId="1" applyNumberFormat="1" applyFont="1" applyBorder="1" applyAlignment="1">
      <alignment horizontal="center" vertical="top" shrinkToFit="1"/>
    </xf>
    <xf numFmtId="44" fontId="6" fillId="0" borderId="11" xfId="2" applyFont="1" applyBorder="1" applyAlignment="1">
      <alignment horizontal="center" vertical="top" wrapText="1"/>
    </xf>
    <xf numFmtId="0" fontId="6" fillId="0" borderId="11" xfId="1" applyFont="1" applyBorder="1" applyAlignment="1">
      <alignment horizontal="right" vertical="top" wrapText="1" indent="1"/>
    </xf>
    <xf numFmtId="6" fontId="9" fillId="0" borderId="11" xfId="1" applyNumberFormat="1" applyFont="1" applyBorder="1" applyAlignment="1">
      <alignment horizontal="center" vertical="top" wrapText="1"/>
    </xf>
    <xf numFmtId="8" fontId="5" fillId="0" borderId="0" xfId="1" applyNumberFormat="1" applyFont="1" applyAlignment="1">
      <alignment horizontal="left" vertical="top"/>
    </xf>
    <xf numFmtId="6" fontId="5" fillId="0" borderId="0" xfId="1" applyNumberFormat="1" applyFont="1" applyAlignment="1">
      <alignment horizontal="left" vertical="top"/>
    </xf>
    <xf numFmtId="6" fontId="6" fillId="0" borderId="11" xfId="1" applyNumberFormat="1" applyFont="1" applyBorder="1" applyAlignment="1">
      <alignment horizontal="center" vertical="top" wrapText="1"/>
    </xf>
    <xf numFmtId="0" fontId="6" fillId="0" borderId="16" xfId="1" applyFont="1" applyBorder="1" applyAlignment="1">
      <alignment horizontal="left" vertical="center" wrapText="1"/>
    </xf>
    <xf numFmtId="0" fontId="6" fillId="0" borderId="11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166" fontId="6" fillId="8" borderId="11" xfId="1" applyNumberFormat="1" applyFont="1" applyFill="1" applyBorder="1" applyAlignment="1">
      <alignment horizontal="center" vertical="center" wrapText="1" shrinkToFit="1"/>
    </xf>
    <xf numFmtId="166" fontId="6" fillId="8" borderId="11" xfId="1" applyNumberFormat="1" applyFont="1" applyFill="1" applyBorder="1" applyAlignment="1">
      <alignment horizontal="center" vertical="center" shrinkToFit="1"/>
    </xf>
    <xf numFmtId="166" fontId="6" fillId="8" borderId="13" xfId="1" applyNumberFormat="1" applyFont="1" applyFill="1" applyBorder="1" applyAlignment="1">
      <alignment horizontal="center" vertical="center" shrinkToFit="1"/>
    </xf>
    <xf numFmtId="0" fontId="5" fillId="0" borderId="0" xfId="1" applyFont="1" applyAlignment="1">
      <alignment vertical="top"/>
    </xf>
    <xf numFmtId="0" fontId="6" fillId="9" borderId="16" xfId="1" applyFont="1" applyFill="1" applyBorder="1" applyAlignment="1">
      <alignment horizontal="left" vertical="center" wrapText="1"/>
    </xf>
    <xf numFmtId="166" fontId="6" fillId="9" borderId="11" xfId="1" applyNumberFormat="1" applyFont="1" applyFill="1" applyBorder="1" applyAlignment="1">
      <alignment horizontal="center" vertical="center" wrapText="1" shrinkToFit="1"/>
    </xf>
    <xf numFmtId="166" fontId="6" fillId="9" borderId="11" xfId="1" applyNumberFormat="1" applyFont="1" applyFill="1" applyBorder="1" applyAlignment="1">
      <alignment horizontal="center" vertical="center" shrinkToFit="1"/>
    </xf>
    <xf numFmtId="166" fontId="6" fillId="9" borderId="13" xfId="1" applyNumberFormat="1" applyFont="1" applyFill="1" applyBorder="1" applyAlignment="1">
      <alignment horizontal="center" vertical="center" shrinkToFit="1"/>
    </xf>
    <xf numFmtId="0" fontId="6" fillId="8" borderId="11" xfId="1" applyFont="1" applyFill="1" applyBorder="1" applyAlignment="1">
      <alignment horizontal="center" vertical="center" wrapText="1"/>
    </xf>
    <xf numFmtId="0" fontId="6" fillId="8" borderId="13" xfId="1" applyFont="1" applyFill="1" applyBorder="1" applyAlignment="1">
      <alignment horizontal="center" vertical="center" wrapText="1"/>
    </xf>
    <xf numFmtId="0" fontId="6" fillId="9" borderId="11" xfId="1" applyFont="1" applyFill="1" applyBorder="1" applyAlignment="1">
      <alignment horizontal="center" vertical="center" wrapText="1"/>
    </xf>
    <xf numFmtId="0" fontId="6" fillId="9" borderId="13" xfId="1" applyFont="1" applyFill="1" applyBorder="1" applyAlignment="1">
      <alignment horizontal="center" vertical="center" wrapText="1"/>
    </xf>
    <xf numFmtId="0" fontId="6" fillId="8" borderId="16" xfId="1" applyFont="1" applyFill="1" applyBorder="1" applyAlignment="1">
      <alignment horizontal="left" vertical="center" wrapText="1"/>
    </xf>
    <xf numFmtId="165" fontId="6" fillId="9" borderId="11" xfId="1" applyNumberFormat="1" applyFont="1" applyFill="1" applyBorder="1" applyAlignment="1">
      <alignment horizontal="center" vertical="center" shrinkToFit="1"/>
    </xf>
    <xf numFmtId="0" fontId="6" fillId="10" borderId="13" xfId="1" applyFont="1" applyFill="1" applyBorder="1" applyAlignment="1">
      <alignment horizontal="center" vertical="center" wrapText="1"/>
    </xf>
    <xf numFmtId="0" fontId="6" fillId="11" borderId="11" xfId="1" applyFont="1" applyFill="1" applyBorder="1" applyAlignment="1">
      <alignment horizontal="center" vertical="top" wrapText="1"/>
    </xf>
    <xf numFmtId="0" fontId="6" fillId="11" borderId="13" xfId="1" applyFont="1" applyFill="1" applyBorder="1" applyAlignment="1">
      <alignment horizontal="center" vertical="top" wrapText="1"/>
    </xf>
    <xf numFmtId="164" fontId="2" fillId="11" borderId="11" xfId="1" applyNumberFormat="1" applyFont="1" applyFill="1" applyBorder="1" applyAlignment="1">
      <alignment horizontal="center" vertical="top" shrinkToFit="1"/>
    </xf>
    <xf numFmtId="164" fontId="2" fillId="11" borderId="11" xfId="1" applyNumberFormat="1" applyFont="1" applyFill="1" applyBorder="1" applyAlignment="1">
      <alignment horizontal="left" vertical="top" indent="2" shrinkToFit="1"/>
    </xf>
    <xf numFmtId="164" fontId="2" fillId="11" borderId="13" xfId="1" applyNumberFormat="1" applyFont="1" applyFill="1" applyBorder="1" applyAlignment="1">
      <alignment horizontal="center" vertical="top" shrinkToFit="1"/>
    </xf>
    <xf numFmtId="44" fontId="2" fillId="0" borderId="11" xfId="3" applyFont="1" applyBorder="1" applyAlignment="1">
      <alignment horizontal="center" vertical="top" shrinkToFit="1"/>
    </xf>
    <xf numFmtId="44" fontId="2" fillId="0" borderId="13" xfId="3" applyFont="1" applyBorder="1" applyAlignment="1">
      <alignment horizontal="center" vertical="top" shrinkToFit="1"/>
    </xf>
    <xf numFmtId="14" fontId="2" fillId="2" borderId="6" xfId="1" applyNumberFormat="1" applyFont="1" applyFill="1" applyBorder="1" applyAlignment="1">
      <alignment horizontal="center" vertical="center" shrinkToFit="1"/>
    </xf>
    <xf numFmtId="44" fontId="2" fillId="11" borderId="11" xfId="1" applyNumberFormat="1" applyFont="1" applyFill="1" applyBorder="1" applyAlignment="1">
      <alignment horizontal="left" wrapText="1"/>
    </xf>
    <xf numFmtId="44" fontId="2" fillId="11" borderId="13" xfId="1" applyNumberFormat="1" applyFont="1" applyFill="1" applyBorder="1" applyAlignment="1">
      <alignment horizontal="left" wrapText="1"/>
    </xf>
    <xf numFmtId="0" fontId="2" fillId="11" borderId="13" xfId="1" applyFont="1" applyFill="1" applyBorder="1" applyAlignment="1">
      <alignment horizontal="center" wrapText="1"/>
    </xf>
    <xf numFmtId="0" fontId="2" fillId="11" borderId="11" xfId="1" applyFont="1" applyFill="1" applyBorder="1" applyAlignment="1">
      <alignment horizontal="center" wrapText="1"/>
    </xf>
    <xf numFmtId="0" fontId="2" fillId="0" borderId="11" xfId="1" applyFont="1" applyBorder="1" applyAlignment="1" applyProtection="1">
      <alignment horizontal="left" wrapText="1"/>
      <protection locked="0"/>
    </xf>
    <xf numFmtId="0" fontId="2" fillId="0" borderId="11" xfId="1" applyFont="1" applyBorder="1" applyAlignment="1" applyProtection="1">
      <alignment horizontal="center" wrapText="1"/>
      <protection locked="0"/>
    </xf>
    <xf numFmtId="0" fontId="2" fillId="0" borderId="13" xfId="1" applyFont="1" applyBorder="1" applyAlignment="1" applyProtection="1">
      <alignment horizontal="center" wrapText="1"/>
      <protection locked="0"/>
    </xf>
    <xf numFmtId="0" fontId="6" fillId="0" borderId="29" xfId="1" applyFont="1" applyBorder="1" applyAlignment="1">
      <alignment horizontal="center" vertical="top" wrapText="1"/>
    </xf>
    <xf numFmtId="0" fontId="6" fillId="0" borderId="30" xfId="1" applyFont="1" applyBorder="1" applyAlignment="1">
      <alignment horizontal="center" vertical="top" wrapText="1"/>
    </xf>
    <xf numFmtId="0" fontId="2" fillId="0" borderId="31" xfId="1" applyFont="1" applyBorder="1" applyAlignment="1">
      <alignment horizontal="center" vertical="center" wrapText="1"/>
    </xf>
    <xf numFmtId="0" fontId="4" fillId="0" borderId="30" xfId="1" applyFont="1" applyBorder="1" applyAlignment="1">
      <alignment horizontal="center" vertical="top" wrapText="1"/>
    </xf>
    <xf numFmtId="0" fontId="2" fillId="0" borderId="32" xfId="1" applyFont="1" applyBorder="1" applyAlignment="1">
      <alignment horizontal="center" vertical="top" wrapText="1"/>
    </xf>
    <xf numFmtId="0" fontId="9" fillId="13" borderId="7" xfId="1" applyFont="1" applyFill="1" applyBorder="1" applyAlignment="1">
      <alignment horizontal="center" vertical="top" wrapText="1"/>
    </xf>
    <xf numFmtId="0" fontId="5" fillId="13" borderId="8" xfId="1" applyFont="1" applyFill="1" applyBorder="1" applyAlignment="1">
      <alignment horizontal="center" vertical="top" wrapText="1"/>
    </xf>
    <xf numFmtId="0" fontId="5" fillId="13" borderId="9" xfId="1" applyFont="1" applyFill="1" applyBorder="1" applyAlignment="1">
      <alignment horizontal="center" vertical="top" wrapText="1"/>
    </xf>
    <xf numFmtId="0" fontId="4" fillId="14" borderId="7" xfId="1" applyFont="1" applyFill="1" applyBorder="1" applyAlignment="1">
      <alignment horizontal="center" vertical="top" wrapText="1"/>
    </xf>
    <xf numFmtId="0" fontId="4" fillId="14" borderId="8" xfId="1" applyFont="1" applyFill="1" applyBorder="1" applyAlignment="1">
      <alignment horizontal="center" vertical="top" wrapText="1"/>
    </xf>
    <xf numFmtId="0" fontId="4" fillId="14" borderId="9" xfId="1" applyFont="1" applyFill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6" fillId="0" borderId="4" xfId="1" applyFont="1" applyBorder="1" applyAlignment="1">
      <alignment horizontal="center" vertical="top" wrapText="1"/>
    </xf>
    <xf numFmtId="0" fontId="6" fillId="0" borderId="0" xfId="1" applyFont="1" applyAlignment="1">
      <alignment horizontal="center" vertical="top" wrapText="1"/>
    </xf>
    <xf numFmtId="0" fontId="4" fillId="0" borderId="8" xfId="1" applyFont="1" applyBorder="1" applyAlignment="1">
      <alignment horizontal="center" vertical="top" wrapText="1"/>
    </xf>
    <xf numFmtId="0" fontId="4" fillId="0" borderId="9" xfId="1" applyFont="1" applyBorder="1" applyAlignment="1">
      <alignment horizontal="center" vertical="top" wrapText="1"/>
    </xf>
    <xf numFmtId="0" fontId="6" fillId="11" borderId="19" xfId="1" applyFont="1" applyFill="1" applyBorder="1" applyAlignment="1">
      <alignment horizontal="left" vertical="top" wrapText="1" indent="4"/>
    </xf>
    <xf numFmtId="0" fontId="6" fillId="11" borderId="20" xfId="1" applyFont="1" applyFill="1" applyBorder="1" applyAlignment="1">
      <alignment horizontal="left" vertical="top" wrapText="1" indent="4"/>
    </xf>
    <xf numFmtId="0" fontId="6" fillId="11" borderId="22" xfId="1" applyFont="1" applyFill="1" applyBorder="1" applyAlignment="1">
      <alignment horizontal="left" vertical="top" wrapText="1" indent="4"/>
    </xf>
    <xf numFmtId="0" fontId="6" fillId="11" borderId="23" xfId="1" applyFont="1" applyFill="1" applyBorder="1" applyAlignment="1">
      <alignment horizontal="left" vertical="top" wrapText="1" indent="4"/>
    </xf>
    <xf numFmtId="0" fontId="6" fillId="11" borderId="21" xfId="1" applyFont="1" applyFill="1" applyBorder="1" applyAlignment="1">
      <alignment horizontal="left" vertical="top" wrapText="1" indent="6"/>
    </xf>
    <xf numFmtId="0" fontId="6" fillId="11" borderId="20" xfId="1" applyFont="1" applyFill="1" applyBorder="1" applyAlignment="1">
      <alignment horizontal="left" vertical="top" wrapText="1" indent="6"/>
    </xf>
    <xf numFmtId="0" fontId="6" fillId="11" borderId="24" xfId="1" applyFont="1" applyFill="1" applyBorder="1" applyAlignment="1">
      <alignment horizontal="left" vertical="top" wrapText="1" indent="6"/>
    </xf>
    <xf numFmtId="0" fontId="6" fillId="11" borderId="23" xfId="1" applyFont="1" applyFill="1" applyBorder="1" applyAlignment="1">
      <alignment horizontal="left" vertical="top" wrapText="1" indent="6"/>
    </xf>
    <xf numFmtId="0" fontId="6" fillId="11" borderId="7" xfId="1" applyFont="1" applyFill="1" applyBorder="1" applyAlignment="1">
      <alignment horizontal="left" vertical="top" wrapText="1" indent="4"/>
    </xf>
    <xf numFmtId="0" fontId="6" fillId="11" borderId="10" xfId="1" applyFont="1" applyFill="1" applyBorder="1" applyAlignment="1">
      <alignment horizontal="left" vertical="top" wrapText="1" indent="4"/>
    </xf>
    <xf numFmtId="0" fontId="2" fillId="11" borderId="12" xfId="1" applyFont="1" applyFill="1" applyBorder="1" applyAlignment="1" applyProtection="1">
      <alignment horizontal="left" wrapText="1"/>
      <protection locked="0"/>
    </xf>
    <xf numFmtId="0" fontId="2" fillId="11" borderId="10" xfId="1" applyFont="1" applyFill="1" applyBorder="1" applyAlignment="1" applyProtection="1">
      <alignment horizontal="left" wrapText="1"/>
      <protection locked="0"/>
    </xf>
    <xf numFmtId="0" fontId="6" fillId="11" borderId="12" xfId="1" applyFont="1" applyFill="1" applyBorder="1" applyAlignment="1">
      <alignment horizontal="left" vertical="top" wrapText="1" indent="6"/>
    </xf>
    <xf numFmtId="0" fontId="6" fillId="11" borderId="10" xfId="1" applyFont="1" applyFill="1" applyBorder="1" applyAlignment="1">
      <alignment horizontal="left" vertical="top" wrapText="1" indent="6"/>
    </xf>
    <xf numFmtId="0" fontId="2" fillId="11" borderId="9" xfId="1" applyFont="1" applyFill="1" applyBorder="1" applyAlignment="1" applyProtection="1">
      <alignment horizontal="left" wrapText="1"/>
      <protection locked="0"/>
    </xf>
    <xf numFmtId="0" fontId="6" fillId="12" borderId="7" xfId="1" applyFont="1" applyFill="1" applyBorder="1" applyAlignment="1">
      <alignment horizontal="left" vertical="top" wrapText="1" indent="3"/>
    </xf>
    <xf numFmtId="0" fontId="6" fillId="12" borderId="10" xfId="1" applyFont="1" applyFill="1" applyBorder="1" applyAlignment="1">
      <alignment horizontal="left" vertical="top" wrapText="1" indent="3"/>
    </xf>
    <xf numFmtId="0" fontId="2" fillId="12" borderId="12" xfId="1" applyFont="1" applyFill="1" applyBorder="1" applyAlignment="1" applyProtection="1">
      <alignment horizontal="left" wrapText="1"/>
      <protection locked="0"/>
    </xf>
    <xf numFmtId="0" fontId="2" fillId="12" borderId="8" xfId="1" applyFont="1" applyFill="1" applyBorder="1" applyAlignment="1" applyProtection="1">
      <alignment horizontal="left" wrapText="1"/>
      <protection locked="0"/>
    </xf>
    <xf numFmtId="0" fontId="2" fillId="12" borderId="9" xfId="1" applyFont="1" applyFill="1" applyBorder="1" applyAlignment="1" applyProtection="1">
      <alignment horizontal="left" wrapText="1"/>
      <protection locked="0"/>
    </xf>
    <xf numFmtId="0" fontId="2" fillId="3" borderId="7" xfId="1" applyFont="1" applyFill="1" applyBorder="1" applyAlignment="1">
      <alignment horizontal="center" vertical="top" wrapText="1"/>
    </xf>
    <xf numFmtId="0" fontId="2" fillId="3" borderId="8" xfId="1" applyFont="1" applyFill="1" applyBorder="1" applyAlignment="1">
      <alignment horizontal="center" vertical="top" wrapText="1"/>
    </xf>
    <xf numFmtId="0" fontId="2" fillId="3" borderId="9" xfId="1" applyFont="1" applyFill="1" applyBorder="1" applyAlignment="1">
      <alignment horizontal="center" vertical="top" wrapText="1"/>
    </xf>
    <xf numFmtId="0" fontId="4" fillId="0" borderId="19" xfId="1" applyFont="1" applyBorder="1" applyAlignment="1">
      <alignment horizontal="left" vertical="top" wrapText="1"/>
    </xf>
    <xf numFmtId="0" fontId="4" fillId="0" borderId="25" xfId="1" applyFont="1" applyBorder="1" applyAlignment="1">
      <alignment horizontal="left" vertical="top" wrapText="1"/>
    </xf>
    <xf numFmtId="0" fontId="4" fillId="0" borderId="26" xfId="1" applyFont="1" applyBorder="1" applyAlignment="1">
      <alignment horizontal="left" vertical="top" wrapText="1"/>
    </xf>
    <xf numFmtId="0" fontId="2" fillId="0" borderId="27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28" xfId="1" applyFont="1" applyBorder="1" applyAlignment="1">
      <alignment horizontal="left" vertical="center" wrapText="1"/>
    </xf>
    <xf numFmtId="0" fontId="6" fillId="8" borderId="14" xfId="1" applyFont="1" applyFill="1" applyBorder="1" applyAlignment="1">
      <alignment horizontal="left" vertical="center" wrapText="1"/>
    </xf>
    <xf numFmtId="0" fontId="6" fillId="8" borderId="15" xfId="1" applyFont="1" applyFill="1" applyBorder="1" applyAlignment="1">
      <alignment horizontal="left" vertical="center" wrapText="1"/>
    </xf>
    <xf numFmtId="0" fontId="6" fillId="8" borderId="12" xfId="1" applyFont="1" applyFill="1" applyBorder="1" applyAlignment="1">
      <alignment horizontal="center" vertical="center" wrapText="1"/>
    </xf>
    <xf numFmtId="0" fontId="6" fillId="8" borderId="8" xfId="1" applyFont="1" applyFill="1" applyBorder="1" applyAlignment="1">
      <alignment horizontal="center" vertical="center" wrapText="1"/>
    </xf>
    <xf numFmtId="0" fontId="6" fillId="8" borderId="9" xfId="1" applyFont="1" applyFill="1" applyBorder="1" applyAlignment="1">
      <alignment horizontal="center" vertical="center" wrapText="1"/>
    </xf>
    <xf numFmtId="0" fontId="6" fillId="9" borderId="14" xfId="1" applyFont="1" applyFill="1" applyBorder="1" applyAlignment="1">
      <alignment horizontal="left" vertical="center" wrapText="1"/>
    </xf>
    <xf numFmtId="0" fontId="6" fillId="9" borderId="15" xfId="1" applyFont="1" applyFill="1" applyBorder="1" applyAlignment="1">
      <alignment horizontal="left" vertical="center" wrapText="1"/>
    </xf>
    <xf numFmtId="0" fontId="6" fillId="9" borderId="12" xfId="1" applyFont="1" applyFill="1" applyBorder="1" applyAlignment="1">
      <alignment horizontal="center" vertical="center" wrapText="1"/>
    </xf>
    <xf numFmtId="0" fontId="6" fillId="9" borderId="8" xfId="1" applyFont="1" applyFill="1" applyBorder="1" applyAlignment="1">
      <alignment horizontal="center" vertical="center" wrapText="1"/>
    </xf>
    <xf numFmtId="0" fontId="6" fillId="9" borderId="9" xfId="1" applyFont="1" applyFill="1" applyBorder="1" applyAlignment="1">
      <alignment horizontal="center" vertical="center" wrapText="1"/>
    </xf>
    <xf numFmtId="0" fontId="2" fillId="11" borderId="14" xfId="1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11" borderId="15" xfId="1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11" borderId="12" xfId="1" applyFont="1" applyFill="1" applyBorder="1" applyAlignment="1">
      <alignment horizontal="left" vertical="top" wrapText="1" indent="5"/>
    </xf>
    <xf numFmtId="0" fontId="6" fillId="11" borderId="10" xfId="1" applyFont="1" applyFill="1" applyBorder="1" applyAlignment="1">
      <alignment horizontal="left" vertical="top" wrapText="1" indent="5"/>
    </xf>
    <xf numFmtId="0" fontId="2" fillId="11" borderId="17" xfId="1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11" borderId="18" xfId="1" applyFont="1" applyFill="1" applyBorder="1" applyAlignment="1" applyProtection="1">
      <alignment horizontal="center" vertical="center" wrapText="1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6" fillId="11" borderId="12" xfId="1" applyFont="1" applyFill="1" applyBorder="1" applyAlignment="1">
      <alignment horizontal="left" vertical="top" wrapText="1" indent="7"/>
    </xf>
    <xf numFmtId="0" fontId="6" fillId="11" borderId="10" xfId="1" applyFont="1" applyFill="1" applyBorder="1" applyAlignment="1">
      <alignment horizontal="left" vertical="top" wrapText="1" indent="7"/>
    </xf>
    <xf numFmtId="0" fontId="4" fillId="11" borderId="12" xfId="1" applyFont="1" applyFill="1" applyBorder="1" applyAlignment="1">
      <alignment horizontal="left" vertical="top" wrapText="1" indent="6"/>
    </xf>
    <xf numFmtId="0" fontId="4" fillId="11" borderId="10" xfId="1" applyFont="1" applyFill="1" applyBorder="1" applyAlignment="1">
      <alignment horizontal="left" vertical="top" wrapText="1" indent="6"/>
    </xf>
    <xf numFmtId="0" fontId="4" fillId="11" borderId="12" xfId="1" applyFont="1" applyFill="1" applyBorder="1" applyAlignment="1">
      <alignment horizontal="center" vertical="top" wrapText="1"/>
    </xf>
    <xf numFmtId="0" fontId="4" fillId="11" borderId="10" xfId="1" applyFont="1" applyFill="1" applyBorder="1" applyAlignment="1">
      <alignment horizontal="center" vertical="top" wrapText="1"/>
    </xf>
    <xf numFmtId="0" fontId="6" fillId="0" borderId="7" xfId="1" applyFont="1" applyBorder="1" applyAlignment="1">
      <alignment horizontal="left" vertical="top" wrapText="1"/>
    </xf>
    <xf numFmtId="0" fontId="6" fillId="0" borderId="8" xfId="1" applyFont="1" applyBorder="1" applyAlignment="1">
      <alignment horizontal="left" vertical="top" wrapText="1"/>
    </xf>
    <xf numFmtId="0" fontId="6" fillId="0" borderId="10" xfId="1" applyFont="1" applyBorder="1" applyAlignment="1">
      <alignment horizontal="left" vertical="top" wrapText="1"/>
    </xf>
    <xf numFmtId="44" fontId="4" fillId="5" borderId="12" xfId="3" applyFont="1" applyFill="1" applyBorder="1" applyAlignment="1" applyProtection="1">
      <alignment horizontal="left" vertical="top" wrapText="1" indent="1"/>
      <protection locked="0"/>
    </xf>
    <xf numFmtId="44" fontId="4" fillId="5" borderId="10" xfId="3" applyFont="1" applyFill="1" applyBorder="1" applyAlignment="1" applyProtection="1">
      <alignment horizontal="left" vertical="top" wrapText="1" indent="1"/>
      <protection locked="0"/>
    </xf>
    <xf numFmtId="0" fontId="6" fillId="0" borderId="7" xfId="1" applyFont="1" applyBorder="1" applyAlignment="1">
      <alignment horizontal="center" vertical="top" wrapText="1"/>
    </xf>
    <xf numFmtId="0" fontId="6" fillId="0" borderId="8" xfId="1" applyFont="1" applyBorder="1" applyAlignment="1">
      <alignment horizontal="center" vertical="top" wrapText="1"/>
    </xf>
    <xf numFmtId="0" fontId="6" fillId="0" borderId="10" xfId="1" applyFont="1" applyBorder="1" applyAlignment="1">
      <alignment horizontal="center" vertical="top" wrapText="1"/>
    </xf>
    <xf numFmtId="0" fontId="2" fillId="6" borderId="14" xfId="1" applyFont="1" applyFill="1" applyBorder="1" applyAlignment="1">
      <alignment horizontal="left" vertical="center" wrapText="1"/>
    </xf>
    <xf numFmtId="0" fontId="2" fillId="6" borderId="15" xfId="1" applyFont="1" applyFill="1" applyBorder="1" applyAlignment="1">
      <alignment horizontal="left" vertical="center" wrapText="1"/>
    </xf>
    <xf numFmtId="0" fontId="2" fillId="0" borderId="7" xfId="1" applyFont="1" applyBorder="1" applyAlignment="1" applyProtection="1">
      <alignment horizontal="left" wrapText="1"/>
      <protection locked="0"/>
    </xf>
    <xf numFmtId="0" fontId="2" fillId="0" borderId="8" xfId="1" applyFont="1" applyBorder="1" applyAlignment="1" applyProtection="1">
      <alignment horizontal="left" wrapText="1"/>
      <protection locked="0"/>
    </xf>
    <xf numFmtId="0" fontId="2" fillId="0" borderId="10" xfId="1" applyFont="1" applyBorder="1" applyAlignment="1" applyProtection="1">
      <alignment horizontal="left" wrapText="1"/>
      <protection locked="0"/>
    </xf>
    <xf numFmtId="0" fontId="2" fillId="0" borderId="12" xfId="1" applyFont="1" applyBorder="1" applyAlignment="1" applyProtection="1">
      <alignment horizontal="left" wrapText="1"/>
      <protection locked="0"/>
    </xf>
    <xf numFmtId="0" fontId="6" fillId="3" borderId="7" xfId="1" applyFont="1" applyFill="1" applyBorder="1" applyAlignment="1">
      <alignment horizontal="center" vertical="top" wrapText="1"/>
    </xf>
    <xf numFmtId="0" fontId="6" fillId="3" borderId="8" xfId="1" applyFont="1" applyFill="1" applyBorder="1" applyAlignment="1">
      <alignment horizontal="center" vertical="top" wrapText="1"/>
    </xf>
    <xf numFmtId="0" fontId="6" fillId="3" borderId="9" xfId="1" applyFont="1" applyFill="1" applyBorder="1" applyAlignment="1">
      <alignment horizontal="center" vertical="top" wrapText="1"/>
    </xf>
    <xf numFmtId="0" fontId="2" fillId="4" borderId="7" xfId="1" applyFont="1" applyFill="1" applyBorder="1" applyAlignment="1">
      <alignment horizontal="left" wrapText="1"/>
    </xf>
    <xf numFmtId="0" fontId="2" fillId="4" borderId="8" xfId="1" applyFont="1" applyFill="1" applyBorder="1" applyAlignment="1">
      <alignment horizontal="left" wrapText="1"/>
    </xf>
    <xf numFmtId="0" fontId="2" fillId="4" borderId="10" xfId="1" applyFont="1" applyFill="1" applyBorder="1" applyAlignment="1">
      <alignment horizontal="left" wrapText="1"/>
    </xf>
    <xf numFmtId="0" fontId="6" fillId="4" borderId="12" xfId="1" applyFont="1" applyFill="1" applyBorder="1" applyAlignment="1">
      <alignment horizontal="center" vertical="top" wrapText="1"/>
    </xf>
    <xf numFmtId="0" fontId="6" fillId="4" borderId="10" xfId="1" applyFont="1" applyFill="1" applyBorder="1" applyAlignment="1">
      <alignment horizontal="center" vertical="top" wrapText="1"/>
    </xf>
    <xf numFmtId="14" fontId="2" fillId="0" borderId="12" xfId="1" applyNumberFormat="1" applyFont="1" applyBorder="1" applyAlignment="1" applyProtection="1">
      <alignment horizontal="left" wrapText="1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 wrapText="1"/>
    </xf>
    <xf numFmtId="0" fontId="6" fillId="3" borderId="9" xfId="1" applyFont="1" applyFill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top" wrapText="1"/>
    </xf>
  </cellXfs>
  <cellStyles count="4">
    <cellStyle name="Currency" xfId="3" builtinId="4"/>
    <cellStyle name="Currency 2" xfId="2" xr:uid="{AAE7618A-DFE4-45FF-935C-7866C348A5FF}"/>
    <cellStyle name="Normal" xfId="0" builtinId="0"/>
    <cellStyle name="Normal 2" xfId="1" xr:uid="{C3346F51-03BA-4706-A67D-83D5B10A4F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193738</xdr:colOff>
      <xdr:row>0</xdr:row>
      <xdr:rowOff>52064</xdr:rowOff>
    </xdr:from>
    <xdr:ext cx="1351788" cy="259642"/>
    <xdr:pic>
      <xdr:nvPicPr>
        <xdr:cNvPr id="2" name="image1.png">
          <a:extLst>
            <a:ext uri="{FF2B5EF4-FFF2-40B4-BE49-F238E27FC236}">
              <a16:creationId xmlns:a16="http://schemas.microsoft.com/office/drawing/2014/main" id="{E093BFC0-71AF-4AEA-9C9C-3D37E7373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738" y="52064"/>
          <a:ext cx="1351788" cy="259642"/>
        </a:xfrm>
        <a:prstGeom prst="rect">
          <a:avLst/>
        </a:prstGeom>
      </xdr:spPr>
    </xdr:pic>
    <xdr:clientData/>
  </xdr:one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00351-153B-4A07-BE53-CEBF6458D8C3}">
  <sheetPr codeName="Sheet1">
    <pageSetUpPr fitToPage="1"/>
  </sheetPr>
  <dimension ref="A1:S53"/>
  <sheetViews>
    <sheetView tabSelected="1" zoomScale="130" zoomScaleNormal="130" workbookViewId="0">
      <selection activeCell="E18" sqref="E18:F18"/>
    </sheetView>
  </sheetViews>
  <sheetFormatPr defaultColWidth="9.109375" defaultRowHeight="13.8" x14ac:dyDescent="0.3"/>
  <cols>
    <col min="1" max="1" width="13" style="2" customWidth="1"/>
    <col min="2" max="2" width="20.5546875" style="2" customWidth="1"/>
    <col min="3" max="3" width="18.44140625" style="2" customWidth="1"/>
    <col min="4" max="4" width="18.33203125" style="2" customWidth="1"/>
    <col min="5" max="5" width="18.6640625" style="2" customWidth="1"/>
    <col min="6" max="6" width="18.33203125" style="2" customWidth="1"/>
    <col min="7" max="8" width="18.88671875" style="2" customWidth="1"/>
    <col min="9" max="9" width="9.109375" style="2"/>
    <col min="10" max="11" width="0" style="2" hidden="1" customWidth="1"/>
    <col min="12" max="12" width="16.44140625" style="2" hidden="1" customWidth="1"/>
    <col min="13" max="13" width="13.33203125" style="2" hidden="1" customWidth="1"/>
    <col min="14" max="14" width="13.44140625" style="2" hidden="1" customWidth="1"/>
    <col min="15" max="17" width="10.44140625" style="2" hidden="1" customWidth="1"/>
    <col min="18" max="18" width="11.6640625" style="2" hidden="1" customWidth="1"/>
    <col min="19" max="19" width="0" style="2" hidden="1" customWidth="1"/>
    <col min="20" max="16384" width="9.109375" style="2"/>
  </cols>
  <sheetData>
    <row r="1" spans="1:19" ht="30" customHeight="1" x14ac:dyDescent="0.3">
      <c r="A1" s="145"/>
      <c r="B1" s="146"/>
      <c r="C1" s="147" t="s">
        <v>0</v>
      </c>
      <c r="D1" s="148"/>
      <c r="E1" s="148"/>
      <c r="F1" s="149"/>
      <c r="G1" s="1" t="s">
        <v>1</v>
      </c>
      <c r="H1" s="47">
        <f ca="1">TODAY()</f>
        <v>45763</v>
      </c>
    </row>
    <row r="2" spans="1:19" ht="14.25" customHeight="1" x14ac:dyDescent="0.3">
      <c r="A2" s="150" t="s">
        <v>2</v>
      </c>
      <c r="B2" s="151"/>
      <c r="C2" s="151"/>
      <c r="D2" s="151"/>
      <c r="E2" s="151"/>
      <c r="F2" s="151"/>
      <c r="G2" s="151"/>
      <c r="H2" s="152"/>
      <c r="L2" s="2" t="s">
        <v>3</v>
      </c>
      <c r="M2" s="2" t="s">
        <v>4</v>
      </c>
      <c r="S2" s="2" t="s">
        <v>5</v>
      </c>
    </row>
    <row r="3" spans="1:19" ht="15.9" customHeight="1" x14ac:dyDescent="0.3">
      <c r="A3" s="127" t="s">
        <v>6</v>
      </c>
      <c r="B3" s="128"/>
      <c r="C3" s="129"/>
      <c r="D3" s="3" t="s">
        <v>7</v>
      </c>
      <c r="E3" s="153" t="s">
        <v>8</v>
      </c>
      <c r="F3" s="129"/>
      <c r="G3" s="3" t="s">
        <v>9</v>
      </c>
      <c r="H3" s="4" t="s">
        <v>10</v>
      </c>
      <c r="L3" s="2" t="s">
        <v>11</v>
      </c>
      <c r="M3" s="2" t="s">
        <v>12</v>
      </c>
      <c r="S3" s="2" t="s">
        <v>13</v>
      </c>
    </row>
    <row r="4" spans="1:19" ht="15.9" customHeight="1" x14ac:dyDescent="0.3">
      <c r="A4" s="132"/>
      <c r="B4" s="133"/>
      <c r="C4" s="134"/>
      <c r="D4" s="52"/>
      <c r="E4" s="144"/>
      <c r="F4" s="134"/>
      <c r="G4" s="53" t="s">
        <v>3</v>
      </c>
      <c r="H4" s="54" t="s">
        <v>4</v>
      </c>
      <c r="L4" s="2" t="s">
        <v>14</v>
      </c>
      <c r="M4" s="2" t="s">
        <v>15</v>
      </c>
      <c r="S4" s="2" t="s">
        <v>16</v>
      </c>
    </row>
    <row r="5" spans="1:19" ht="15.9" customHeight="1" x14ac:dyDescent="0.3">
      <c r="A5" s="132"/>
      <c r="B5" s="133"/>
      <c r="C5" s="134"/>
      <c r="D5" s="52"/>
      <c r="E5" s="135"/>
      <c r="F5" s="134"/>
      <c r="G5" s="53"/>
      <c r="H5" s="54"/>
      <c r="L5" s="2" t="s">
        <v>17</v>
      </c>
      <c r="M5" s="2" t="s">
        <v>18</v>
      </c>
    </row>
    <row r="6" spans="1:19" ht="15.9" customHeight="1" x14ac:dyDescent="0.3">
      <c r="A6" s="132"/>
      <c r="B6" s="133"/>
      <c r="C6" s="134"/>
      <c r="D6" s="52"/>
      <c r="E6" s="135"/>
      <c r="F6" s="134"/>
      <c r="G6" s="53"/>
      <c r="H6" s="54"/>
      <c r="L6" s="2" t="s">
        <v>19</v>
      </c>
      <c r="M6" s="2" t="s">
        <v>20</v>
      </c>
    </row>
    <row r="7" spans="1:19" ht="15.9" customHeight="1" x14ac:dyDescent="0.3">
      <c r="A7" s="132"/>
      <c r="B7" s="133"/>
      <c r="C7" s="134"/>
      <c r="D7" s="52"/>
      <c r="E7" s="135"/>
      <c r="F7" s="134"/>
      <c r="G7" s="53"/>
      <c r="H7" s="54"/>
      <c r="M7" s="2" t="s">
        <v>21</v>
      </c>
    </row>
    <row r="8" spans="1:19" ht="15.9" customHeight="1" x14ac:dyDescent="0.3">
      <c r="A8" s="132"/>
      <c r="B8" s="133"/>
      <c r="C8" s="134"/>
      <c r="D8" s="52"/>
      <c r="E8" s="135"/>
      <c r="F8" s="134"/>
      <c r="G8" s="53"/>
      <c r="H8" s="54"/>
    </row>
    <row r="9" spans="1:19" ht="15.9" customHeight="1" x14ac:dyDescent="0.3">
      <c r="A9" s="132"/>
      <c r="B9" s="133"/>
      <c r="C9" s="134"/>
      <c r="D9" s="52"/>
      <c r="E9" s="135"/>
      <c r="F9" s="134"/>
      <c r="G9" s="53"/>
      <c r="H9" s="54"/>
    </row>
    <row r="10" spans="1:19" ht="15.9" customHeight="1" x14ac:dyDescent="0.3">
      <c r="A10" s="132"/>
      <c r="B10" s="133"/>
      <c r="C10" s="134"/>
      <c r="D10" s="52"/>
      <c r="E10" s="135"/>
      <c r="F10" s="134"/>
      <c r="G10" s="53"/>
      <c r="H10" s="54"/>
    </row>
    <row r="11" spans="1:19" ht="15.9" customHeight="1" x14ac:dyDescent="0.3">
      <c r="A11" s="132"/>
      <c r="B11" s="133"/>
      <c r="C11" s="134"/>
      <c r="D11" s="52"/>
      <c r="E11" s="135"/>
      <c r="F11" s="134"/>
      <c r="G11" s="53"/>
      <c r="H11" s="54"/>
    </row>
    <row r="12" spans="1:19" ht="14.25" customHeight="1" x14ac:dyDescent="0.3">
      <c r="A12" s="136" t="s">
        <v>22</v>
      </c>
      <c r="B12" s="137"/>
      <c r="C12" s="137"/>
      <c r="D12" s="137"/>
      <c r="E12" s="137"/>
      <c r="F12" s="137"/>
      <c r="G12" s="137"/>
      <c r="H12" s="138"/>
    </row>
    <row r="13" spans="1:19" ht="16.5" customHeight="1" x14ac:dyDescent="0.3">
      <c r="A13" s="139"/>
      <c r="B13" s="140"/>
      <c r="C13" s="140"/>
      <c r="D13" s="141"/>
      <c r="E13" s="142" t="s">
        <v>23</v>
      </c>
      <c r="F13" s="143"/>
      <c r="G13" s="5" t="s">
        <v>24</v>
      </c>
      <c r="H13" s="6" t="s">
        <v>25</v>
      </c>
    </row>
    <row r="14" spans="1:19" ht="15" customHeight="1" x14ac:dyDescent="0.3">
      <c r="A14" s="122" t="s">
        <v>26</v>
      </c>
      <c r="B14" s="123"/>
      <c r="C14" s="123"/>
      <c r="D14" s="124"/>
      <c r="E14" s="125"/>
      <c r="F14" s="126"/>
      <c r="G14" s="45">
        <f>E14*4.33</f>
        <v>0</v>
      </c>
      <c r="H14" s="46">
        <f>E14*52</f>
        <v>0</v>
      </c>
    </row>
    <row r="15" spans="1:19" ht="15" customHeight="1" x14ac:dyDescent="0.3">
      <c r="A15" s="122" t="s">
        <v>27</v>
      </c>
      <c r="B15" s="123"/>
      <c r="C15" s="123"/>
      <c r="D15" s="124"/>
      <c r="E15" s="125"/>
      <c r="F15" s="126"/>
      <c r="G15" s="45">
        <f>E15*2.17</f>
        <v>0</v>
      </c>
      <c r="H15" s="46">
        <f>E15*26</f>
        <v>0</v>
      </c>
    </row>
    <row r="16" spans="1:19" ht="15" customHeight="1" x14ac:dyDescent="0.3">
      <c r="A16" s="122" t="s">
        <v>28</v>
      </c>
      <c r="B16" s="123"/>
      <c r="C16" s="123"/>
      <c r="D16" s="124"/>
      <c r="E16" s="125"/>
      <c r="F16" s="126"/>
      <c r="G16" s="45">
        <f>E16*2</f>
        <v>0</v>
      </c>
      <c r="H16" s="46">
        <f>E16*24</f>
        <v>0</v>
      </c>
    </row>
    <row r="17" spans="1:18" ht="15" customHeight="1" x14ac:dyDescent="0.3">
      <c r="A17" s="122" t="s">
        <v>29</v>
      </c>
      <c r="B17" s="123"/>
      <c r="C17" s="123"/>
      <c r="D17" s="124"/>
      <c r="E17" s="125"/>
      <c r="F17" s="126"/>
      <c r="G17" s="45">
        <f>E17*1</f>
        <v>0</v>
      </c>
      <c r="H17" s="46">
        <f>E17*12</f>
        <v>0</v>
      </c>
    </row>
    <row r="18" spans="1:18" ht="15" customHeight="1" x14ac:dyDescent="0.3">
      <c r="A18" s="122" t="s">
        <v>30</v>
      </c>
      <c r="B18" s="123"/>
      <c r="C18" s="123"/>
      <c r="D18" s="124"/>
      <c r="E18" s="125"/>
      <c r="F18" s="126"/>
      <c r="G18" s="45">
        <f>E18/12</f>
        <v>0</v>
      </c>
      <c r="H18" s="46">
        <f>E18*1</f>
        <v>0</v>
      </c>
    </row>
    <row r="19" spans="1:18" ht="14.25" customHeight="1" x14ac:dyDescent="0.3">
      <c r="A19" s="127" t="s">
        <v>31</v>
      </c>
      <c r="B19" s="128"/>
      <c r="C19" s="128"/>
      <c r="D19" s="129"/>
      <c r="E19" s="125"/>
      <c r="F19" s="126"/>
      <c r="G19" s="45">
        <f>SUM(G14:G18)</f>
        <v>0</v>
      </c>
      <c r="H19" s="46">
        <f>SUM(H14:H18)</f>
        <v>0</v>
      </c>
    </row>
    <row r="20" spans="1:18" ht="14.4" x14ac:dyDescent="0.3">
      <c r="A20" s="130"/>
      <c r="B20" s="7" t="s">
        <v>32</v>
      </c>
      <c r="C20" s="7" t="s">
        <v>33</v>
      </c>
      <c r="D20" s="7" t="s">
        <v>34</v>
      </c>
      <c r="E20" s="7" t="s">
        <v>35</v>
      </c>
      <c r="F20" s="7" t="s">
        <v>36</v>
      </c>
      <c r="G20" s="7" t="s">
        <v>37</v>
      </c>
      <c r="H20" s="8" t="s">
        <v>38</v>
      </c>
    </row>
    <row r="21" spans="1:18" ht="14.4" x14ac:dyDescent="0.3">
      <c r="A21" s="131"/>
      <c r="B21" s="7" t="s">
        <v>39</v>
      </c>
      <c r="C21" s="7" t="s">
        <v>40</v>
      </c>
      <c r="D21" s="7" t="s">
        <v>41</v>
      </c>
      <c r="E21" s="7" t="s">
        <v>42</v>
      </c>
      <c r="F21" s="7" t="s">
        <v>43</v>
      </c>
      <c r="G21" s="7" t="s">
        <v>44</v>
      </c>
      <c r="H21" s="8" t="s">
        <v>45</v>
      </c>
    </row>
    <row r="22" spans="1:18" ht="28.8" x14ac:dyDescent="0.3">
      <c r="A22" s="9" t="s">
        <v>46</v>
      </c>
      <c r="B22" s="10" t="s">
        <v>47</v>
      </c>
      <c r="C22" s="11" t="s">
        <v>48</v>
      </c>
      <c r="D22" s="11" t="s">
        <v>49</v>
      </c>
      <c r="E22" s="11" t="s">
        <v>50</v>
      </c>
      <c r="F22" s="11" t="s">
        <v>51</v>
      </c>
      <c r="G22" s="11" t="s">
        <v>52</v>
      </c>
      <c r="H22" s="12" t="s">
        <v>53</v>
      </c>
      <c r="I22" s="13"/>
      <c r="M22" s="14">
        <v>1.25</v>
      </c>
      <c r="N22" s="14">
        <v>1.5</v>
      </c>
      <c r="O22" s="14">
        <v>1.75</v>
      </c>
      <c r="P22" s="14">
        <v>2</v>
      </c>
      <c r="Q22" s="14">
        <v>2.5</v>
      </c>
      <c r="R22" s="14">
        <v>3</v>
      </c>
    </row>
    <row r="23" spans="1:18" ht="14.4" x14ac:dyDescent="0.3">
      <c r="A23" s="15">
        <v>1</v>
      </c>
      <c r="B23" s="3" t="s">
        <v>54</v>
      </c>
      <c r="C23" s="16" t="s">
        <v>55</v>
      </c>
      <c r="D23" s="17" t="s">
        <v>56</v>
      </c>
      <c r="E23" s="17" t="s">
        <v>57</v>
      </c>
      <c r="F23" s="3" t="s">
        <v>58</v>
      </c>
      <c r="G23" s="3" t="s">
        <v>59</v>
      </c>
      <c r="H23" s="4" t="s">
        <v>60</v>
      </c>
      <c r="K23" s="2">
        <v>1</v>
      </c>
      <c r="L23" s="18">
        <v>15650</v>
      </c>
      <c r="M23" s="19">
        <f>L23*M22</f>
        <v>19562.5</v>
      </c>
      <c r="N23" s="20">
        <f>L23*N22</f>
        <v>23475</v>
      </c>
      <c r="O23" s="19">
        <f>L23*O22</f>
        <v>27387.5</v>
      </c>
      <c r="P23" s="20">
        <f>L23*P22</f>
        <v>31300</v>
      </c>
      <c r="Q23" s="20">
        <f>L23*Q22</f>
        <v>39125</v>
      </c>
      <c r="R23" s="20">
        <f>L23*R22</f>
        <v>46950</v>
      </c>
    </row>
    <row r="24" spans="1:18" ht="14.4" x14ac:dyDescent="0.3">
      <c r="A24" s="15">
        <v>2</v>
      </c>
      <c r="B24" s="3" t="s">
        <v>61</v>
      </c>
      <c r="C24" s="3" t="s">
        <v>62</v>
      </c>
      <c r="D24" s="17" t="s">
        <v>63</v>
      </c>
      <c r="E24" s="17" t="s">
        <v>64</v>
      </c>
      <c r="F24" s="3" t="s">
        <v>65</v>
      </c>
      <c r="G24" s="3" t="s">
        <v>66</v>
      </c>
      <c r="H24" s="4" t="s">
        <v>67</v>
      </c>
      <c r="K24" s="2">
        <v>2</v>
      </c>
      <c r="L24" s="18">
        <v>21150</v>
      </c>
      <c r="M24" s="19">
        <f>L24*M22</f>
        <v>26437.5</v>
      </c>
      <c r="N24" s="19">
        <f>L24*N22</f>
        <v>31725</v>
      </c>
      <c r="O24" s="19">
        <f>L24*O22</f>
        <v>37012.5</v>
      </c>
      <c r="P24" s="19">
        <f>L24*P22</f>
        <v>42300</v>
      </c>
      <c r="Q24" s="19">
        <f>L24*Q22</f>
        <v>52875</v>
      </c>
      <c r="R24" s="19">
        <f>L24*R22</f>
        <v>63450</v>
      </c>
    </row>
    <row r="25" spans="1:18" ht="14.4" x14ac:dyDescent="0.3">
      <c r="A25" s="15">
        <v>3</v>
      </c>
      <c r="B25" s="3" t="s">
        <v>68</v>
      </c>
      <c r="C25" s="3" t="s">
        <v>69</v>
      </c>
      <c r="D25" s="17" t="s">
        <v>70</v>
      </c>
      <c r="E25" s="17" t="s">
        <v>71</v>
      </c>
      <c r="F25" s="3" t="s">
        <v>72</v>
      </c>
      <c r="G25" s="3" t="s">
        <v>73</v>
      </c>
      <c r="H25" s="4" t="s">
        <v>74</v>
      </c>
      <c r="K25" s="2">
        <v>3</v>
      </c>
      <c r="L25" s="18">
        <v>26650</v>
      </c>
      <c r="M25" s="19">
        <f>L25*M22</f>
        <v>33312.5</v>
      </c>
      <c r="N25" s="19">
        <f>L25*N22</f>
        <v>39975</v>
      </c>
      <c r="O25" s="19">
        <f>L25*O22</f>
        <v>46637.5</v>
      </c>
      <c r="P25" s="20">
        <f>L25*P22</f>
        <v>53300</v>
      </c>
      <c r="Q25" s="20">
        <f>L25*Q22</f>
        <v>66625</v>
      </c>
      <c r="R25" s="20">
        <f>L25*R22</f>
        <v>79950</v>
      </c>
    </row>
    <row r="26" spans="1:18" ht="14.4" x14ac:dyDescent="0.3">
      <c r="A26" s="15">
        <v>4</v>
      </c>
      <c r="B26" s="3" t="s">
        <v>75</v>
      </c>
      <c r="C26" s="3" t="s">
        <v>76</v>
      </c>
      <c r="D26" s="17" t="s">
        <v>77</v>
      </c>
      <c r="E26" s="17" t="s">
        <v>78</v>
      </c>
      <c r="F26" s="3" t="s">
        <v>79</v>
      </c>
      <c r="G26" s="3" t="s">
        <v>80</v>
      </c>
      <c r="H26" s="4" t="s">
        <v>81</v>
      </c>
      <c r="K26" s="2">
        <v>4</v>
      </c>
      <c r="L26" s="18">
        <v>32150</v>
      </c>
      <c r="M26" s="19">
        <f>L26*M22</f>
        <v>40187.5</v>
      </c>
      <c r="N26" s="19">
        <f>L26*N22</f>
        <v>48225</v>
      </c>
      <c r="O26" s="19">
        <f>L26*O22</f>
        <v>56262.5</v>
      </c>
      <c r="P26" s="20">
        <f>L26*P22</f>
        <v>64300</v>
      </c>
      <c r="Q26" s="20">
        <f>L26*Q22</f>
        <v>80375</v>
      </c>
      <c r="R26" s="20">
        <f>L26*R22</f>
        <v>96450</v>
      </c>
    </row>
    <row r="27" spans="1:18" ht="14.4" x14ac:dyDescent="0.3">
      <c r="A27" s="15">
        <v>5</v>
      </c>
      <c r="B27" s="3" t="s">
        <v>82</v>
      </c>
      <c r="C27" s="3" t="s">
        <v>83</v>
      </c>
      <c r="D27" s="17" t="s">
        <v>84</v>
      </c>
      <c r="E27" s="17" t="s">
        <v>85</v>
      </c>
      <c r="F27" s="21" t="s">
        <v>86</v>
      </c>
      <c r="G27" s="3" t="s">
        <v>87</v>
      </c>
      <c r="H27" s="4" t="s">
        <v>88</v>
      </c>
      <c r="K27" s="2">
        <v>5</v>
      </c>
      <c r="L27" s="18">
        <v>37650</v>
      </c>
      <c r="M27" s="19">
        <f>L27*M22</f>
        <v>47062.5</v>
      </c>
      <c r="N27" s="19">
        <f>L27*N22</f>
        <v>56475</v>
      </c>
      <c r="O27" s="19">
        <f>L27*O22</f>
        <v>65887.5</v>
      </c>
      <c r="P27" s="20">
        <f>L27*P22</f>
        <v>75300</v>
      </c>
      <c r="Q27" s="20">
        <f>L27*Q22</f>
        <v>94125</v>
      </c>
      <c r="R27" s="20">
        <f>L27*R22</f>
        <v>112950</v>
      </c>
    </row>
    <row r="28" spans="1:18" ht="14.4" x14ac:dyDescent="0.3">
      <c r="A28" s="15">
        <v>6</v>
      </c>
      <c r="B28" s="3" t="s">
        <v>89</v>
      </c>
      <c r="C28" s="3" t="s">
        <v>90</v>
      </c>
      <c r="D28" s="17" t="s">
        <v>91</v>
      </c>
      <c r="E28" s="17" t="s">
        <v>92</v>
      </c>
      <c r="F28" s="3" t="s">
        <v>93</v>
      </c>
      <c r="G28" s="3" t="s">
        <v>94</v>
      </c>
      <c r="H28" s="4" t="s">
        <v>95</v>
      </c>
      <c r="K28" s="2">
        <v>6</v>
      </c>
      <c r="L28" s="18">
        <v>43150</v>
      </c>
      <c r="M28" s="19">
        <f>L28*M22</f>
        <v>53937.5</v>
      </c>
      <c r="N28" s="19">
        <f>L28*N22</f>
        <v>64725</v>
      </c>
      <c r="O28" s="19">
        <f>L28*O22</f>
        <v>75512.5</v>
      </c>
      <c r="P28" s="20">
        <f>L28*P22</f>
        <v>86300</v>
      </c>
      <c r="Q28" s="20">
        <f>L28*Q22</f>
        <v>107875</v>
      </c>
      <c r="R28" s="20">
        <f>L28*R22</f>
        <v>129450</v>
      </c>
    </row>
    <row r="29" spans="1:18" ht="14.4" x14ac:dyDescent="0.3">
      <c r="A29" s="15">
        <v>7</v>
      </c>
      <c r="B29" s="3" t="s">
        <v>96</v>
      </c>
      <c r="C29" s="3" t="s">
        <v>97</v>
      </c>
      <c r="D29" s="17" t="s">
        <v>98</v>
      </c>
      <c r="E29" s="17" t="s">
        <v>99</v>
      </c>
      <c r="F29" s="3" t="s">
        <v>100</v>
      </c>
      <c r="G29" s="3" t="s">
        <v>101</v>
      </c>
      <c r="H29" s="4" t="s">
        <v>102</v>
      </c>
      <c r="K29" s="2">
        <v>7</v>
      </c>
      <c r="L29" s="18">
        <v>48650</v>
      </c>
      <c r="M29" s="19">
        <f>L29*M22</f>
        <v>60812.5</v>
      </c>
      <c r="N29" s="19">
        <f>L29*N22</f>
        <v>72975</v>
      </c>
      <c r="O29" s="19">
        <f>L29*O22</f>
        <v>85137.5</v>
      </c>
      <c r="P29" s="20">
        <f>L29*P22</f>
        <v>97300</v>
      </c>
      <c r="Q29" s="20">
        <f>L29*Q22</f>
        <v>121625</v>
      </c>
      <c r="R29" s="20">
        <f>L29*R22</f>
        <v>145950</v>
      </c>
    </row>
    <row r="30" spans="1:18" ht="14.4" x14ac:dyDescent="0.3">
      <c r="A30" s="15">
        <v>8</v>
      </c>
      <c r="B30" s="3" t="s">
        <v>103</v>
      </c>
      <c r="C30" s="3" t="s">
        <v>104</v>
      </c>
      <c r="D30" s="17" t="s">
        <v>105</v>
      </c>
      <c r="E30" s="17" t="s">
        <v>106</v>
      </c>
      <c r="F30" s="3" t="s">
        <v>107</v>
      </c>
      <c r="G30" s="3" t="s">
        <v>108</v>
      </c>
      <c r="H30" s="4" t="s">
        <v>109</v>
      </c>
      <c r="K30" s="2">
        <v>8</v>
      </c>
      <c r="L30" s="18">
        <v>54150</v>
      </c>
      <c r="M30" s="19">
        <f>L30*M22</f>
        <v>67687.5</v>
      </c>
      <c r="N30" s="19">
        <f>L30*N22</f>
        <v>81225</v>
      </c>
      <c r="O30" s="19">
        <f>L30*O22</f>
        <v>94762.5</v>
      </c>
      <c r="P30" s="20">
        <f>L30*P22</f>
        <v>108300</v>
      </c>
      <c r="Q30" s="20">
        <f>L30*Q22</f>
        <v>135375</v>
      </c>
      <c r="R30" s="20">
        <f>L30*R22</f>
        <v>162450</v>
      </c>
    </row>
    <row r="31" spans="1:18" ht="43.2" x14ac:dyDescent="0.3">
      <c r="A31" s="22" t="s">
        <v>110</v>
      </c>
      <c r="B31" s="23" t="s">
        <v>111</v>
      </c>
      <c r="C31" s="23" t="s">
        <v>112</v>
      </c>
      <c r="D31" s="23" t="s">
        <v>113</v>
      </c>
      <c r="E31" s="23" t="s">
        <v>114</v>
      </c>
      <c r="F31" s="23" t="s">
        <v>115</v>
      </c>
      <c r="G31" s="23" t="s">
        <v>116</v>
      </c>
      <c r="H31" s="24" t="s">
        <v>117</v>
      </c>
    </row>
    <row r="32" spans="1:18" ht="28.8" x14ac:dyDescent="0.3">
      <c r="A32" s="100" t="s">
        <v>118</v>
      </c>
      <c r="B32" s="25" t="s">
        <v>119</v>
      </c>
      <c r="C32" s="26">
        <v>20</v>
      </c>
      <c r="D32" s="26">
        <v>25</v>
      </c>
      <c r="E32" s="26">
        <v>30</v>
      </c>
      <c r="F32" s="26">
        <v>35</v>
      </c>
      <c r="G32" s="26">
        <v>40</v>
      </c>
      <c r="H32" s="27">
        <v>45</v>
      </c>
      <c r="K32" s="28"/>
      <c r="L32" s="28"/>
    </row>
    <row r="33" spans="1:12" ht="14.4" x14ac:dyDescent="0.3">
      <c r="A33" s="101"/>
      <c r="B33" s="102" t="s">
        <v>120</v>
      </c>
      <c r="C33" s="103"/>
      <c r="D33" s="103"/>
      <c r="E33" s="103"/>
      <c r="F33" s="103"/>
      <c r="G33" s="103"/>
      <c r="H33" s="104"/>
      <c r="K33" s="28"/>
      <c r="L33" s="28"/>
    </row>
    <row r="34" spans="1:12" ht="28.8" x14ac:dyDescent="0.3">
      <c r="A34" s="29" t="s">
        <v>121</v>
      </c>
      <c r="B34" s="30" t="s">
        <v>122</v>
      </c>
      <c r="C34" s="31">
        <v>10</v>
      </c>
      <c r="D34" s="31">
        <v>15</v>
      </c>
      <c r="E34" s="31">
        <v>20</v>
      </c>
      <c r="F34" s="31">
        <v>25</v>
      </c>
      <c r="G34" s="31">
        <v>30</v>
      </c>
      <c r="H34" s="32">
        <v>35</v>
      </c>
      <c r="K34" s="28"/>
      <c r="L34" s="28"/>
    </row>
    <row r="35" spans="1:12" ht="43.2" x14ac:dyDescent="0.3">
      <c r="A35" s="100" t="s">
        <v>123</v>
      </c>
      <c r="B35" s="25" t="s">
        <v>124</v>
      </c>
      <c r="C35" s="33" t="s">
        <v>125</v>
      </c>
      <c r="D35" s="33" t="s">
        <v>126</v>
      </c>
      <c r="E35" s="33" t="s">
        <v>127</v>
      </c>
      <c r="F35" s="33" t="s">
        <v>128</v>
      </c>
      <c r="G35" s="33" t="s">
        <v>129</v>
      </c>
      <c r="H35" s="34" t="s">
        <v>130</v>
      </c>
      <c r="K35" s="28"/>
      <c r="L35" s="28"/>
    </row>
    <row r="36" spans="1:12" ht="14.4" x14ac:dyDescent="0.3">
      <c r="A36" s="101"/>
      <c r="B36" s="102" t="s">
        <v>120</v>
      </c>
      <c r="C36" s="103"/>
      <c r="D36" s="103"/>
      <c r="E36" s="103"/>
      <c r="F36" s="103"/>
      <c r="G36" s="103"/>
      <c r="H36" s="104"/>
      <c r="K36" s="28"/>
      <c r="L36" s="28"/>
    </row>
    <row r="37" spans="1:12" ht="14.4" x14ac:dyDescent="0.3">
      <c r="A37" s="29" t="s">
        <v>131</v>
      </c>
      <c r="B37" s="31" t="s">
        <v>132</v>
      </c>
      <c r="C37" s="35" t="s">
        <v>133</v>
      </c>
      <c r="D37" s="35" t="s">
        <v>134</v>
      </c>
      <c r="E37" s="35" t="s">
        <v>135</v>
      </c>
      <c r="F37" s="35" t="s">
        <v>136</v>
      </c>
      <c r="G37" s="35" t="s">
        <v>137</v>
      </c>
      <c r="H37" s="36" t="s">
        <v>138</v>
      </c>
      <c r="K37" s="28"/>
      <c r="L37" s="28"/>
    </row>
    <row r="38" spans="1:12" ht="14.4" x14ac:dyDescent="0.3">
      <c r="A38" s="37" t="s">
        <v>139</v>
      </c>
      <c r="B38" s="33" t="s">
        <v>140</v>
      </c>
      <c r="C38" s="33" t="s">
        <v>141</v>
      </c>
      <c r="D38" s="33" t="s">
        <v>142</v>
      </c>
      <c r="E38" s="33" t="s">
        <v>143</v>
      </c>
      <c r="F38" s="33" t="s">
        <v>144</v>
      </c>
      <c r="G38" s="33" t="s">
        <v>145</v>
      </c>
      <c r="H38" s="34" t="s">
        <v>146</v>
      </c>
      <c r="I38" s="13"/>
    </row>
    <row r="39" spans="1:12" ht="14.4" x14ac:dyDescent="0.3">
      <c r="A39" s="105" t="s">
        <v>147</v>
      </c>
      <c r="B39" s="31" t="s">
        <v>132</v>
      </c>
      <c r="C39" s="38" t="s">
        <v>125</v>
      </c>
      <c r="D39" s="38" t="s">
        <v>126</v>
      </c>
      <c r="E39" s="38" t="s">
        <v>127</v>
      </c>
      <c r="F39" s="38" t="s">
        <v>128</v>
      </c>
      <c r="G39" s="38" t="s">
        <v>129</v>
      </c>
      <c r="H39" s="39"/>
      <c r="I39" s="13"/>
    </row>
    <row r="40" spans="1:12" ht="14.4" x14ac:dyDescent="0.3">
      <c r="A40" s="106"/>
      <c r="B40" s="107" t="s">
        <v>148</v>
      </c>
      <c r="C40" s="108"/>
      <c r="D40" s="108"/>
      <c r="E40" s="108"/>
      <c r="F40" s="108"/>
      <c r="G40" s="108"/>
      <c r="H40" s="109"/>
      <c r="K40" s="28"/>
      <c r="L40" s="28"/>
    </row>
    <row r="41" spans="1:12" ht="15.9" customHeight="1" x14ac:dyDescent="0.3">
      <c r="A41" s="110" t="b">
        <v>0</v>
      </c>
      <c r="B41" s="112" t="s">
        <v>149</v>
      </c>
      <c r="C41" s="113"/>
      <c r="D41" s="48">
        <f>H19</f>
        <v>0</v>
      </c>
      <c r="E41" s="114" t="b">
        <v>0</v>
      </c>
      <c r="F41" s="116" t="s">
        <v>150</v>
      </c>
      <c r="G41" s="117"/>
      <c r="H41" s="49">
        <f>H19</f>
        <v>0</v>
      </c>
    </row>
    <row r="42" spans="1:12" ht="15.9" customHeight="1" x14ac:dyDescent="0.3">
      <c r="A42" s="111"/>
      <c r="B42" s="118" t="s">
        <v>151</v>
      </c>
      <c r="C42" s="119"/>
      <c r="D42" s="51">
        <f>COUNTA(A4:C11)</f>
        <v>0</v>
      </c>
      <c r="E42" s="115"/>
      <c r="F42" s="120" t="s">
        <v>151</v>
      </c>
      <c r="G42" s="121"/>
      <c r="H42" s="50">
        <f>COUNTA(A4:C11)</f>
        <v>0</v>
      </c>
    </row>
    <row r="43" spans="1:12" ht="15.9" customHeight="1" x14ac:dyDescent="0.3">
      <c r="A43" s="71" t="s">
        <v>152</v>
      </c>
      <c r="B43" s="72"/>
      <c r="C43" s="40" t="s">
        <v>153</v>
      </c>
      <c r="D43" s="40" t="s">
        <v>154</v>
      </c>
      <c r="E43" s="75" t="s">
        <v>152</v>
      </c>
      <c r="F43" s="76"/>
      <c r="G43" s="40" t="s">
        <v>153</v>
      </c>
      <c r="H43" s="41" t="s">
        <v>154</v>
      </c>
    </row>
    <row r="44" spans="1:12" ht="15.9" customHeight="1" x14ac:dyDescent="0.3">
      <c r="A44" s="73"/>
      <c r="B44" s="74"/>
      <c r="C44" s="42">
        <f ca="1">H1</f>
        <v>45763</v>
      </c>
      <c r="D44" s="43">
        <f ca="1">C44+14</f>
        <v>45777</v>
      </c>
      <c r="E44" s="77"/>
      <c r="F44" s="78"/>
      <c r="G44" s="42">
        <f ca="1">H1</f>
        <v>45763</v>
      </c>
      <c r="H44" s="44">
        <f ca="1">G44+364</f>
        <v>46127</v>
      </c>
    </row>
    <row r="45" spans="1:12" ht="15.9" customHeight="1" x14ac:dyDescent="0.3">
      <c r="A45" s="79" t="s">
        <v>155</v>
      </c>
      <c r="B45" s="80"/>
      <c r="C45" s="81"/>
      <c r="D45" s="82"/>
      <c r="E45" s="83" t="s">
        <v>155</v>
      </c>
      <c r="F45" s="84"/>
      <c r="G45" s="81"/>
      <c r="H45" s="85"/>
    </row>
    <row r="46" spans="1:12" ht="15.9" customHeight="1" x14ac:dyDescent="0.3">
      <c r="A46" s="86" t="s">
        <v>156</v>
      </c>
      <c r="B46" s="87"/>
      <c r="C46" s="88"/>
      <c r="D46" s="89"/>
      <c r="E46" s="89"/>
      <c r="F46" s="89"/>
      <c r="G46" s="89"/>
      <c r="H46" s="90"/>
    </row>
    <row r="47" spans="1:12" ht="29.25" customHeight="1" x14ac:dyDescent="0.3">
      <c r="A47" s="91" t="s">
        <v>157</v>
      </c>
      <c r="B47" s="92"/>
      <c r="C47" s="92"/>
      <c r="D47" s="92"/>
      <c r="E47" s="92"/>
      <c r="F47" s="92"/>
      <c r="G47" s="92"/>
      <c r="H47" s="93"/>
    </row>
    <row r="48" spans="1:12" ht="31.65" customHeight="1" x14ac:dyDescent="0.3">
      <c r="A48" s="94" t="s">
        <v>158</v>
      </c>
      <c r="B48" s="95"/>
      <c r="C48" s="95"/>
      <c r="D48" s="95"/>
      <c r="E48" s="95"/>
      <c r="F48" s="95"/>
      <c r="G48" s="95"/>
      <c r="H48" s="96"/>
    </row>
    <row r="49" spans="1:8" ht="30" customHeight="1" x14ac:dyDescent="0.3">
      <c r="A49" s="97"/>
      <c r="B49" s="98"/>
      <c r="C49" s="98"/>
      <c r="D49" s="98"/>
      <c r="E49" s="98"/>
      <c r="F49" s="98"/>
      <c r="G49" s="98"/>
      <c r="H49" s="99"/>
    </row>
    <row r="50" spans="1:8" ht="38.25" customHeight="1" x14ac:dyDescent="0.3">
      <c r="A50" s="66" t="s">
        <v>159</v>
      </c>
      <c r="B50" s="67"/>
      <c r="C50" s="67"/>
      <c r="D50" s="67"/>
      <c r="E50" s="68"/>
      <c r="F50" s="68"/>
      <c r="G50" s="69" t="s">
        <v>160</v>
      </c>
      <c r="H50" s="70"/>
    </row>
    <row r="51" spans="1:8" ht="30" customHeight="1" x14ac:dyDescent="0.3">
      <c r="A51" s="55" t="s">
        <v>161</v>
      </c>
      <c r="B51" s="56"/>
      <c r="C51" s="56"/>
      <c r="D51" s="56"/>
      <c r="E51" s="57"/>
      <c r="F51" s="57"/>
      <c r="G51" s="58" t="s">
        <v>162</v>
      </c>
      <c r="H51" s="59"/>
    </row>
    <row r="52" spans="1:8" ht="31.5" customHeight="1" x14ac:dyDescent="0.3">
      <c r="A52" s="60" t="s">
        <v>163</v>
      </c>
      <c r="B52" s="61"/>
      <c r="C52" s="61"/>
      <c r="D52" s="61"/>
      <c r="E52" s="61"/>
      <c r="F52" s="61"/>
      <c r="G52" s="61"/>
      <c r="H52" s="62"/>
    </row>
    <row r="53" spans="1:8" ht="14.4" x14ac:dyDescent="0.3">
      <c r="A53" s="63" t="s">
        <v>164</v>
      </c>
      <c r="B53" s="64"/>
      <c r="C53" s="64"/>
      <c r="D53" s="64"/>
      <c r="E53" s="64"/>
      <c r="F53" s="64"/>
      <c r="G53" s="64"/>
      <c r="H53" s="65"/>
    </row>
  </sheetData>
  <sheetProtection algorithmName="SHA-512" hashValue="a935sXazrc70pd+ibIoUEoxuAa3tik1GLvMBWTeiMeMPAvNmoBYYv7QJtrIIVLjSQUVvv4a5uVG0NDbysUH3MQ==" saltValue="2Rnr2JNiFFiBj2EZdcx7RA==" spinCount="100000" sheet="1" objects="1" scenarios="1"/>
  <mergeCells count="68">
    <mergeCell ref="A4:C4"/>
    <mergeCell ref="E4:F4"/>
    <mergeCell ref="A1:B1"/>
    <mergeCell ref="C1:F1"/>
    <mergeCell ref="A2:H2"/>
    <mergeCell ref="A3:C3"/>
    <mergeCell ref="E3:F3"/>
    <mergeCell ref="A5:C5"/>
    <mergeCell ref="E5:F5"/>
    <mergeCell ref="A6:C6"/>
    <mergeCell ref="E6:F6"/>
    <mergeCell ref="A7:C7"/>
    <mergeCell ref="E7:F7"/>
    <mergeCell ref="A14:D14"/>
    <mergeCell ref="E14:F14"/>
    <mergeCell ref="A8:C8"/>
    <mergeCell ref="E8:F8"/>
    <mergeCell ref="A9:C9"/>
    <mergeCell ref="E9:F9"/>
    <mergeCell ref="A10:C10"/>
    <mergeCell ref="E10:F10"/>
    <mergeCell ref="A11:C11"/>
    <mergeCell ref="E11:F11"/>
    <mergeCell ref="A12:H12"/>
    <mergeCell ref="A13:D13"/>
    <mergeCell ref="E13:F13"/>
    <mergeCell ref="A32:A33"/>
    <mergeCell ref="B33:H33"/>
    <mergeCell ref="A15:D15"/>
    <mergeCell ref="E15:F15"/>
    <mergeCell ref="A16:D16"/>
    <mergeCell ref="E16:F16"/>
    <mergeCell ref="A17:D17"/>
    <mergeCell ref="E17:F17"/>
    <mergeCell ref="A18:D18"/>
    <mergeCell ref="E18:F18"/>
    <mergeCell ref="A19:D19"/>
    <mergeCell ref="E19:F19"/>
    <mergeCell ref="A20:A21"/>
    <mergeCell ref="A35:A36"/>
    <mergeCell ref="B36:H36"/>
    <mergeCell ref="A39:A40"/>
    <mergeCell ref="B40:H40"/>
    <mergeCell ref="A41:A42"/>
    <mergeCell ref="B41:C41"/>
    <mergeCell ref="E41:E42"/>
    <mergeCell ref="F41:G41"/>
    <mergeCell ref="B42:C42"/>
    <mergeCell ref="F42:G42"/>
    <mergeCell ref="A50:D50"/>
    <mergeCell ref="E50:F50"/>
    <mergeCell ref="G50:H50"/>
    <mergeCell ref="A43:B44"/>
    <mergeCell ref="E43:F44"/>
    <mergeCell ref="A45:B45"/>
    <mergeCell ref="C45:D45"/>
    <mergeCell ref="E45:F45"/>
    <mergeCell ref="G45:H45"/>
    <mergeCell ref="A46:B46"/>
    <mergeCell ref="C46:H46"/>
    <mergeCell ref="A47:H47"/>
    <mergeCell ref="A48:H48"/>
    <mergeCell ref="A49:H49"/>
    <mergeCell ref="A51:D51"/>
    <mergeCell ref="E51:F51"/>
    <mergeCell ref="G51:H51"/>
    <mergeCell ref="A52:H52"/>
    <mergeCell ref="A53:H53"/>
  </mergeCells>
  <dataValidations count="3">
    <dataValidation type="list" allowBlank="1" showInputMessage="1" showErrorMessage="1" sqref="G4:G11" xr:uid="{29528DE5-DAB9-464D-8771-4D8336132C9C}">
      <formula1>$L$2:$L$6</formula1>
    </dataValidation>
    <dataValidation type="list" allowBlank="1" showInputMessage="1" showErrorMessage="1" sqref="H4:H11" xr:uid="{5065EED5-023D-48F1-B1FA-8AECEC2536BD}">
      <formula1>$M$2:$M$7</formula1>
    </dataValidation>
    <dataValidation type="list" allowBlank="1" showInputMessage="1" showErrorMessage="1" sqref="D4:D11" xr:uid="{2732E011-EC76-4897-9973-4B621EB155BC}">
      <formula1>$S$2:$S$4</formula1>
    </dataValidation>
  </dataValidations>
  <printOptions horizontalCentered="1"/>
  <pageMargins left="0.25" right="0.25" top="0.75" bottom="0.75" header="0.3" footer="0.3"/>
  <pageSetup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64C5C-9A33-46B1-81B8-F235E2F602F0}">
  <sheetPr codeName="Sheet2"/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DD54657BA6FDD40921E2545992D8391" ma:contentTypeVersion="20" ma:contentTypeDescription="Create a new document." ma:contentTypeScope="" ma:versionID="7f89a200c0a2a97d1efbf945b9c20168">
  <xsd:schema xmlns:xsd="http://www.w3.org/2001/XMLSchema" xmlns:xs="http://www.w3.org/2001/XMLSchema" xmlns:p="http://schemas.microsoft.com/office/2006/metadata/properties" xmlns:ns2="6c07170f-91cb-405d-be53-c2a09f932f33" xmlns:ns3="986d3538-e6b2-47eb-aa0b-b675edaa15aa" targetNamespace="http://schemas.microsoft.com/office/2006/metadata/properties" ma:root="true" ma:fieldsID="d55d74f3553e961f19bdb80427a9e00f" ns2:_="" ns3:_="">
    <xsd:import namespace="6c07170f-91cb-405d-be53-c2a09f932f33"/>
    <xsd:import namespace="986d3538-e6b2-47eb-aa0b-b675edaa15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Preview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07170f-91cb-405d-be53-c2a09f932f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8711799b-e067-4708-bea0-afd4a844473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eview" ma:index="24" nillable="true" ma:displayName="Preview" ma:format="Thumbnail" ma:internalName="Preview">
      <xsd:simpleType>
        <xsd:restriction base="dms:Unknown"/>
      </xsd:simple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6d3538-e6b2-47eb-aa0b-b675edaa15aa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53a5082-c552-45fc-9e52-fcaf0b6eeed3}" ma:internalName="TaxCatchAll" ma:showField="CatchAllData" ma:web="986d3538-e6b2-47eb-aa0b-b675edaa15a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86d3538-e6b2-47eb-aa0b-b675edaa15aa" xsi:nil="true"/>
    <Preview xmlns="6c07170f-91cb-405d-be53-c2a09f932f33" xsi:nil="true"/>
    <lcf76f155ced4ddcb4097134ff3c332f xmlns="6c07170f-91cb-405d-be53-c2a09f932f3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39898F8-5518-42A1-A9CA-E0D09037C533}"/>
</file>

<file path=customXml/itemProps2.xml><?xml version="1.0" encoding="utf-8"?>
<ds:datastoreItem xmlns:ds="http://schemas.openxmlformats.org/officeDocument/2006/customXml" ds:itemID="{3F1D5366-A6ED-42D5-B484-9F441FCD9D50}"/>
</file>

<file path=customXml/itemProps3.xml><?xml version="1.0" encoding="utf-8"?>
<ds:datastoreItem xmlns:ds="http://schemas.openxmlformats.org/officeDocument/2006/customXml" ds:itemID="{75CB45E6-9B4D-4532-BA67-62DF92BA89C0}"/>
</file>

<file path=docMetadata/LabelInfo.xml><?xml version="1.0" encoding="utf-8"?>
<clbl:labelList xmlns:clbl="http://schemas.microsoft.com/office/2020/mipLabelMetadata">
  <clbl:label id="{00f39a64-d9c8-4f5b-8e4b-c136ca4f1c83}" enabled="1" method="Standard" siteId="{5f419937-35b3-469f-af28-6a45a5e7ae7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SFDS Application</vt:lpstr>
      <vt:lpstr>Sheet1</vt:lpstr>
      <vt:lpstr>'SFDS Application'!Print_Area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 Petty, BS</dc:creator>
  <cp:keywords/>
  <dc:description/>
  <cp:lastModifiedBy>Colleen Donley</cp:lastModifiedBy>
  <cp:revision/>
  <dcterms:created xsi:type="dcterms:W3CDTF">2025-03-24T21:05:10Z</dcterms:created>
  <dcterms:modified xsi:type="dcterms:W3CDTF">2025-04-16T15:05:48Z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0x010100EDD54657BA6FDD40921E2545992D8391</vt:lpwstr>
  </property>
</Properties>
</file>